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11490" firstSheet="1" activeTab="1"/>
  </bookViews>
  <sheets>
    <sheet name="Свод" sheetId="48" r:id="rId1"/>
    <sheet name="жаныспай" sheetId="12" r:id="rId2"/>
    <sheet name="Лист1" sheetId="47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2" l="1"/>
  <c r="D28" i="12"/>
  <c r="E25" i="12"/>
  <c r="D25" i="12"/>
  <c r="E22" i="12"/>
  <c r="D22" i="12"/>
  <c r="E19" i="12"/>
  <c r="D19" i="12"/>
  <c r="F15" i="12" l="1"/>
  <c r="D33" i="48" l="1"/>
  <c r="E33" i="48"/>
  <c r="D32" i="48"/>
  <c r="E32" i="48"/>
  <c r="E31" i="48"/>
  <c r="D30" i="48"/>
  <c r="E30" i="48"/>
  <c r="D29" i="48"/>
  <c r="E29" i="48"/>
  <c r="D27" i="48"/>
  <c r="E27" i="48"/>
  <c r="D26" i="48"/>
  <c r="E26" i="48"/>
  <c r="D24" i="48"/>
  <c r="E24" i="48"/>
  <c r="D23" i="48"/>
  <c r="E23" i="48"/>
  <c r="D21" i="48"/>
  <c r="E21" i="48"/>
  <c r="D20" i="48"/>
  <c r="E20" i="48"/>
  <c r="E18" i="48"/>
  <c r="D17" i="48"/>
  <c r="E17" i="48"/>
  <c r="D11" i="48"/>
  <c r="E11" i="48"/>
  <c r="C14" i="48"/>
  <c r="C16" i="48"/>
  <c r="C17" i="48"/>
  <c r="C18" i="48"/>
  <c r="C20" i="48"/>
  <c r="C21" i="48"/>
  <c r="C23" i="48"/>
  <c r="C24" i="48"/>
  <c r="C26" i="48"/>
  <c r="C27" i="48"/>
  <c r="C29" i="48"/>
  <c r="C30" i="48"/>
  <c r="C31" i="48"/>
  <c r="C32" i="48"/>
  <c r="C33" i="48"/>
  <c r="C11" i="48"/>
  <c r="D28" i="48" l="1"/>
  <c r="D22" i="48"/>
  <c r="D25" i="48"/>
  <c r="E22" i="48"/>
  <c r="E19" i="48"/>
  <c r="E25" i="48"/>
  <c r="E28" i="48"/>
  <c r="E15" i="12" l="1"/>
  <c r="D15" i="12"/>
  <c r="C15" i="12"/>
  <c r="C28" i="12"/>
  <c r="C25" i="12"/>
  <c r="C22" i="12"/>
  <c r="C19" i="12"/>
  <c r="C15" i="48" l="1"/>
  <c r="D15" i="48" l="1"/>
  <c r="C13" i="12" l="1"/>
  <c r="C28" i="48"/>
  <c r="C25" i="48"/>
  <c r="C22" i="48"/>
  <c r="C19" i="48"/>
  <c r="C12" i="12" l="1"/>
  <c r="D18" i="48" l="1"/>
  <c r="D19" i="48" s="1"/>
  <c r="E13" i="12"/>
  <c r="E12" i="12" s="1"/>
  <c r="D14" i="12"/>
  <c r="D31" i="12"/>
  <c r="D13" i="12" l="1"/>
  <c r="D13" i="48" s="1"/>
  <c r="D31" i="48"/>
  <c r="D12" i="12" l="1"/>
  <c r="C13" i="48" l="1"/>
  <c r="C12" i="48" l="1"/>
  <c r="D12" i="48" l="1"/>
  <c r="E13" i="48" l="1"/>
  <c r="E15" i="48"/>
  <c r="E12" i="48" l="1"/>
</calcChain>
</file>

<file path=xl/sharedStrings.xml><?xml version="1.0" encoding="utf-8"?>
<sst xmlns="http://schemas.openxmlformats.org/spreadsheetml/2006/main" count="120" uniqueCount="45">
  <si>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</si>
  <si>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</si>
  <si>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</si>
  <si>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</si>
  <si>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</si>
  <si>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</si>
  <si>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</si>
  <si>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</si>
  <si>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</si>
  <si>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</si>
  <si>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</si>
  <si>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</si>
  <si>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</si>
  <si>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</si>
  <si>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</si>
  <si>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</si>
  <si>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</si>
  <si>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</si>
  <si>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</si>
  <si>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</si>
  <si>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</si>
  <si>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</si>
  <si>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</si>
  <si>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</si>
  <si>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</si>
  <si>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</si>
  <si>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</si>
  <si>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 xml:space="preserve">  </t>
  </si>
  <si>
    <t>КГУ "Жаныспайская основная школа отдела образования Есильского района Акмолинской области»</t>
  </si>
  <si>
    <t>2020год</t>
  </si>
  <si>
    <t>связь</t>
  </si>
  <si>
    <t>канализ.</t>
  </si>
  <si>
    <t>отопл.</t>
  </si>
  <si>
    <t>вода</t>
  </si>
  <si>
    <t>эл/энергия</t>
  </si>
  <si>
    <t xml:space="preserve">3. Фонд заработной платы             </t>
  </si>
  <si>
    <t xml:space="preserve">2. Всего расходы, тыс.тенге             </t>
  </si>
  <si>
    <t>2кв.</t>
  </si>
  <si>
    <t>1кв.</t>
  </si>
  <si>
    <t>3кв.</t>
  </si>
  <si>
    <t>по состоянию на "1" октября 2020г.</t>
  </si>
  <si>
    <t>в т.ч. 3кв.</t>
  </si>
  <si>
    <t>3. Фонд заработной платы          59635 / 47790,5</t>
  </si>
  <si>
    <t>2. Всего расходы, тыс.тенге   76363 / 60894,7</t>
  </si>
  <si>
    <t xml:space="preserve">Свод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</si>
</sst>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/>
    <xf numFmtId="0" fontId="2" fillId="3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Alignment="1"/>
    <xf numFmtId="164" fontId="2" fillId="3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E33"/>
  <sheetViews>
    <sheetView topLeftCell="A19" workbookViewId="0">
      <selection sqref="A1:E1"/>
    </sheetView>
  </sheetViews>
  <sheetFormatPr defaultColWidth="9.140625" defaultRowHeight="20.25" x14ac:dyDescent="0.3"/>
  <cols>
    <col min="1" max="1" width="55.5703125" style="2" customWidth="1"/>
    <col min="2" max="2" width="9.140625" style="27"/>
    <col min="3" max="3" width="16.5703125" style="28" customWidth="1"/>
    <col min="4" max="4" width="13.85546875" style="28" customWidth="1"/>
    <col min="5" max="5" width="13.28515625" style="28" customWidth="1"/>
    <col min="6" max="16384" width="9.140625" style="2"/>
  </cols>
  <sheetData>
    <row r="1" spans="1:5" x14ac:dyDescent="0.3">
      <c r="A1" s="53" t="s">
        <v>12</v>
      </c>
      <c r="B1" s="53"/>
      <c r="C1" s="53"/>
      <c r="D1" s="53"/>
      <c r="E1" s="53"/>
    </row>
    <row r="2" spans="1:5" x14ac:dyDescent="0.3">
      <c r="A2" s="53" t="s">
        <v>40</v>
      </c>
      <c r="B2" s="53"/>
      <c r="C2" s="53"/>
      <c r="D2" s="53"/>
      <c r="E2" s="53"/>
    </row>
    <row r="3" spans="1:5" x14ac:dyDescent="0.3">
      <c r="A3" s="1"/>
    </row>
    <row r="4" spans="1:5" x14ac:dyDescent="0.3">
      <c r="A4" s="54" t="s">
        <v>44</v>
      </c>
      <c r="B4" s="54"/>
      <c r="C4" s="54"/>
      <c r="D4" s="54"/>
      <c r="E4" s="54"/>
    </row>
    <row r="5" spans="1:5" ht="15.75" customHeight="1" x14ac:dyDescent="0.3">
      <c r="A5" s="55" t="s">
        <v>13</v>
      </c>
      <c r="B5" s="55"/>
      <c r="C5" s="55"/>
      <c r="D5" s="55"/>
      <c r="E5" s="55"/>
    </row>
    <row r="6" spans="1:5" x14ac:dyDescent="0.3">
      <c r="A6" s="4"/>
    </row>
    <row r="7" spans="1:5" x14ac:dyDescent="0.3">
      <c r="A7" s="13" t="s">
        <v>14</v>
      </c>
    </row>
    <row r="8" spans="1:5" x14ac:dyDescent="0.3">
      <c r="A8" s="1"/>
    </row>
    <row r="9" spans="1:5" x14ac:dyDescent="0.3">
      <c r="A9" s="56" t="s">
        <v>24</v>
      </c>
      <c r="B9" s="57" t="s">
        <v>15</v>
      </c>
      <c r="C9" s="58" t="s">
        <v>29</v>
      </c>
      <c r="D9" s="58"/>
      <c r="E9" s="58"/>
    </row>
    <row r="10" spans="1:5" ht="40.5" x14ac:dyDescent="0.3">
      <c r="A10" s="56"/>
      <c r="B10" s="57"/>
      <c r="C10" s="29" t="s">
        <v>16</v>
      </c>
      <c r="D10" s="29" t="s">
        <v>17</v>
      </c>
      <c r="E10" s="30" t="s">
        <v>11</v>
      </c>
    </row>
    <row r="11" spans="1:5" ht="40.5" x14ac:dyDescent="0.3">
      <c r="A11" s="12" t="s">
        <v>18</v>
      </c>
      <c r="B11" s="31" t="s">
        <v>10</v>
      </c>
      <c r="C11" s="25" t="e">
        <f>#REF!+#REF!+#REF!+#REF!+#REF!+#REF!+#REF!+жаныспай!C11+#REF!+#REF!+#REF!+#REF!+#REF!+#REF!+#REF!+#REF!+#REF!+#REF!+#REF!+#REF!+#REF!+#REF!+#REF!+#REF!+#REF!+#REF!+#REF!+#REF!+#REF!</f>
        <v>#REF!</v>
      </c>
      <c r="D11" s="25" t="e">
        <f>#REF!+#REF!+#REF!+#REF!+#REF!+#REF!+#REF!+жаныспай!D11+#REF!+#REF!+#REF!+#REF!+#REF!+#REF!+#REF!+#REF!+#REF!+#REF!+#REF!+#REF!+#REF!+#REF!+#REF!+#REF!+#REF!+#REF!+#REF!+#REF!+#REF!</f>
        <v>#REF!</v>
      </c>
      <c r="E11" s="25" t="e">
        <f>#REF!+#REF!+#REF!+#REF!+#REF!+#REF!+#REF!+жаныспай!E11+#REF!+#REF!+#REF!+#REF!+#REF!+#REF!+#REF!+#REF!+#REF!+#REF!+#REF!+#REF!+#REF!+#REF!+#REF!+#REF!+#REF!+#REF!+#REF!+#REF!+#REF!</f>
        <v>#REF!</v>
      </c>
    </row>
    <row r="12" spans="1:5" ht="25.5" x14ac:dyDescent="0.3">
      <c r="A12" s="49" t="s">
        <v>20</v>
      </c>
      <c r="B12" s="31" t="s">
        <v>2</v>
      </c>
      <c r="C12" s="25" t="e">
        <f>#REF!+#REF!+#REF!+#REF!+#REF!+#REF!+#REF!+жаныспай!C12+#REF!+#REF!+#REF!+#REF!+#REF!+#REF!+#REF!+#REF!+#REF!+#REF!+#REF!+#REF!+#REF!+#REF!+#REF!+#REF!+#REF!+#REF!+#REF!+#REF!+#REF!</f>
        <v>#REF!</v>
      </c>
      <c r="D12" s="25" t="e">
        <f>#REF!+#REF!+#REF!+#REF!+#REF!+#REF!+#REF!+жаныспай!D12+#REF!+#REF!+#REF!+#REF!+#REF!+#REF!+#REF!+#REF!+#REF!+#REF!+#REF!+#REF!+#REF!+#REF!+#REF!+#REF!+#REF!+#REF!+#REF!+#REF!+#REF!</f>
        <v>#REF!</v>
      </c>
      <c r="E12" s="25" t="e">
        <f>#REF!+#REF!+#REF!+#REF!+#REF!+#REF!+#REF!+жаныспай!E12+#REF!+#REF!+#REF!+#REF!+#REF!+#REF!+#REF!+#REF!+#REF!+#REF!+#REF!+#REF!+#REF!+#REF!+#REF!+#REF!+#REF!+#REF!+#REF!+#REF!+#REF!</f>
        <v>#REF!</v>
      </c>
    </row>
    <row r="13" spans="1:5" ht="25.5" x14ac:dyDescent="0.3">
      <c r="A13" s="12" t="s">
        <v>36</v>
      </c>
      <c r="B13" s="31" t="s">
        <v>2</v>
      </c>
      <c r="C13" s="25" t="e">
        <f>#REF!+#REF!+#REF!+#REF!+#REF!+#REF!+#REF!+жаныспай!C13+#REF!+#REF!+#REF!+#REF!+#REF!+#REF!+#REF!+#REF!+#REF!+#REF!+#REF!+#REF!+#REF!+#REF!+#REF!+#REF!+#REF!+#REF!+#REF!+#REF!+#REF!</f>
        <v>#REF!</v>
      </c>
      <c r="D13" s="25" t="e">
        <f>#REF!+#REF!+#REF!+#REF!+#REF!+#REF!+#REF!+жаныспай!D13+#REF!+#REF!+#REF!+#REF!+#REF!+#REF!+#REF!+#REF!+#REF!+#REF!+#REF!+#REF!+#REF!+#REF!+#REF!+#REF!+#REF!+#REF!+#REF!+#REF!+#REF!</f>
        <v>#REF!</v>
      </c>
      <c r="E13" s="25" t="e">
        <f>#REF!+#REF!+#REF!+#REF!+#REF!+#REF!+#REF!+жаныспай!E13+#REF!+#REF!+#REF!+#REF!+#REF!+#REF!+#REF!+#REF!+#REF!+#REF!+#REF!+#REF!+#REF!+#REF!+#REF!+#REF!+#REF!+#REF!+#REF!+#REF!+#REF!</f>
        <v>#REF!</v>
      </c>
    </row>
    <row r="14" spans="1:5" x14ac:dyDescent="0.3">
      <c r="A14" s="50" t="s">
        <v>0</v>
      </c>
      <c r="B14" s="32"/>
      <c r="C14" s="25" t="e">
        <f>#REF!+#REF!+#REF!+#REF!+#REF!+#REF!+#REF!+жаныспай!C14+#REF!+#REF!+#REF!+#REF!+#REF!+#REF!+#REF!+#REF!+#REF!+#REF!+#REF!+#REF!+#REF!+#REF!+#REF!+#REF!+#REF!+#REF!+#REF!+#REF!+#REF!</f>
        <v>#REF!</v>
      </c>
      <c r="D14" s="25">
        <v>0</v>
      </c>
      <c r="E14" s="25">
        <v>0</v>
      </c>
    </row>
    <row r="15" spans="1:5" s="17" customFormat="1" ht="25.5" x14ac:dyDescent="0.3">
      <c r="A15" s="22" t="s">
        <v>35</v>
      </c>
      <c r="B15" s="31" t="s">
        <v>2</v>
      </c>
      <c r="C15" s="25" t="e">
        <f>#REF!+#REF!+#REF!+#REF!+#REF!+#REF!+#REF!+жаныспай!C15+#REF!+#REF!+#REF!+#REF!+#REF!+#REF!+#REF!+#REF!+#REF!+#REF!+#REF!+#REF!+#REF!+#REF!+#REF!+#REF!+#REF!+#REF!+#REF!+#REF!+#REF!</f>
        <v>#REF!</v>
      </c>
      <c r="D15" s="25" t="e">
        <f>#REF!+#REF!+#REF!+#REF!+#REF!+#REF!+#REF!+жаныспай!D15+#REF!+#REF!+#REF!+#REF!+#REF!+#REF!+#REF!+#REF!+#REF!+#REF!+#REF!+#REF!+#REF!+#REF!+#REF!+#REF!+#REF!+#REF!+#REF!+#REF!+#REF!</f>
        <v>#REF!</v>
      </c>
      <c r="E15" s="25" t="e">
        <f>#REF!+#REF!+#REF!+#REF!+#REF!+#REF!+#REF!+жаныспай!E15+#REF!+#REF!+#REF!+#REF!+#REF!+#REF!+#REF!+#REF!+#REF!+#REF!+#REF!+#REF!+#REF!+#REF!+#REF!+#REF!+#REF!+#REF!+#REF!+#REF!+#REF!</f>
        <v>#REF!</v>
      </c>
    </row>
    <row r="16" spans="1:5" s="17" customFormat="1" x14ac:dyDescent="0.3">
      <c r="A16" s="51" t="s">
        <v>1</v>
      </c>
      <c r="B16" s="32"/>
      <c r="C16" s="25" t="e">
        <f>#REF!+#REF!+#REF!+#REF!+#REF!+#REF!+#REF!+жаныспай!C16+#REF!+#REF!+#REF!+#REF!+#REF!+#REF!+#REF!+#REF!+#REF!+#REF!+#REF!+#REF!+#REF!+#REF!+#REF!+#REF!+#REF!+#REF!+#REF!+#REF!+#REF!</f>
        <v>#REF!</v>
      </c>
      <c r="D16" s="25">
        <v>0</v>
      </c>
      <c r="E16" s="25">
        <v>0</v>
      </c>
    </row>
    <row r="17" spans="1:5" s="17" customFormat="1" ht="25.5" x14ac:dyDescent="0.3">
      <c r="A17" s="21" t="s">
        <v>25</v>
      </c>
      <c r="B17" s="31" t="s">
        <v>2</v>
      </c>
      <c r="C17" s="25" t="e">
        <f>#REF!+#REF!+#REF!+#REF!+#REF!+#REF!+#REF!+жаныспай!C17+#REF!+#REF!+#REF!+#REF!+#REF!+#REF!+#REF!+#REF!+#REF!+#REF!+#REF!+#REF!+#REF!+#REF!+#REF!+#REF!+#REF!+#REF!+#REF!+#REF!+#REF!</f>
        <v>#REF!</v>
      </c>
      <c r="D17" s="25" t="e">
        <f>#REF!+#REF!+#REF!+#REF!+#REF!+#REF!+#REF!+жаныспай!D17+#REF!+#REF!+#REF!+#REF!+#REF!+#REF!+#REF!+#REF!+#REF!+#REF!+#REF!+#REF!+#REF!+#REF!+#REF!+#REF!+#REF!+#REF!+#REF!+#REF!+#REF!</f>
        <v>#REF!</v>
      </c>
      <c r="E17" s="25" t="e">
        <f>#REF!+#REF!+#REF!+#REF!+#REF!+#REF!+#REF!+жаныспай!E17+#REF!+#REF!+#REF!+#REF!+#REF!+#REF!+#REF!+#REF!+#REF!+#REF!+#REF!+#REF!+#REF!+#REF!+#REF!+#REF!+#REF!+#REF!+#REF!+#REF!+#REF!</f>
        <v>#REF!</v>
      </c>
    </row>
    <row r="18" spans="1:5" s="17" customFormat="1" x14ac:dyDescent="0.3">
      <c r="A18" s="52" t="s">
        <v>4</v>
      </c>
      <c r="B18" s="33" t="s">
        <v>3</v>
      </c>
      <c r="C18" s="25" t="e">
        <f>#REF!+#REF!+#REF!+#REF!+#REF!+#REF!+#REF!+жаныспай!C18+#REF!+#REF!+#REF!+#REF!+#REF!+#REF!+#REF!+#REF!+#REF!+#REF!+#REF!+#REF!+#REF!+#REF!+#REF!+#REF!+#REF!+#REF!+#REF!+#REF!+#REF!</f>
        <v>#REF!</v>
      </c>
      <c r="D18" s="25" t="e">
        <f>#REF!+#REF!+#REF!+#REF!+#REF!+#REF!+#REF!+жаныспай!D18+#REF!+#REF!+#REF!+#REF!+#REF!+#REF!+#REF!+#REF!+#REF!+#REF!+#REF!+#REF!+#REF!+#REF!+#REF!+#REF!+#REF!+#REF!+#REF!+#REF!+#REF!</f>
        <v>#REF!</v>
      </c>
      <c r="E18" s="25" t="e">
        <f>#REF!+#REF!+#REF!+#REF!+#REF!+#REF!+#REF!+жаныспай!E18+#REF!+#REF!+#REF!+#REF!+#REF!+#REF!+#REF!+#REF!+#REF!+#REF!+#REF!+#REF!+#REF!+#REF!+#REF!+#REF!+#REF!+#REF!+#REF!+#REF!+#REF!</f>
        <v>#REF!</v>
      </c>
    </row>
    <row r="19" spans="1:5" s="17" customFormat="1" ht="21.95" customHeight="1" x14ac:dyDescent="0.3">
      <c r="A19" s="52" t="s">
        <v>22</v>
      </c>
      <c r="B19" s="31" t="s">
        <v>23</v>
      </c>
      <c r="C19" s="25" t="e">
        <f>#REF!+#REF!+#REF!+#REF!+#REF!+#REF!+#REF!+жаныспай!C19+#REF!+#REF!+#REF!+#REF!+#REF!+#REF!+#REF!+#REF!+#REF!+#REF!+#REF!+#REF!+#REF!+#REF!+#REF!+#REF!+#REF!+#REF!+#REF!+#REF!+#REF!</f>
        <v>#REF!</v>
      </c>
      <c r="D19" s="25" t="e">
        <f>D17*1000/3/D18</f>
        <v>#REF!</v>
      </c>
      <c r="E19" s="25" t="e">
        <f>E17*1000/3/E18</f>
        <v>#REF!</v>
      </c>
    </row>
    <row r="20" spans="1:5" s="17" customFormat="1" ht="25.5" x14ac:dyDescent="0.3">
      <c r="A20" s="21" t="s">
        <v>26</v>
      </c>
      <c r="B20" s="31" t="s">
        <v>2</v>
      </c>
      <c r="C20" s="25" t="e">
        <f>#REF!+#REF!+#REF!+#REF!+#REF!+#REF!+#REF!+жаныспай!C20+#REF!+#REF!+#REF!+#REF!+#REF!+#REF!+#REF!+#REF!+#REF!+#REF!+#REF!+#REF!+#REF!+#REF!+#REF!+#REF!+#REF!+#REF!+#REF!+#REF!+#REF!</f>
        <v>#REF!</v>
      </c>
      <c r="D20" s="25" t="e">
        <f>#REF!+#REF!+#REF!+#REF!+#REF!+#REF!+#REF!+жаныспай!D20+#REF!+#REF!+#REF!+#REF!+#REF!+#REF!+#REF!+#REF!+#REF!+#REF!+#REF!+#REF!+#REF!+#REF!+#REF!+#REF!+#REF!+#REF!+#REF!+#REF!+#REF!</f>
        <v>#REF!</v>
      </c>
      <c r="E20" s="25" t="e">
        <f>#REF!+#REF!+#REF!+#REF!+#REF!+#REF!+#REF!+жаныспай!E20+#REF!+#REF!+#REF!+#REF!+#REF!+#REF!+#REF!+#REF!+#REF!+#REF!+#REF!+#REF!+#REF!+#REF!+#REF!+#REF!+#REF!+#REF!+#REF!+#REF!+#REF!</f>
        <v>#REF!</v>
      </c>
    </row>
    <row r="21" spans="1:5" s="17" customFormat="1" x14ac:dyDescent="0.3">
      <c r="A21" s="52" t="s">
        <v>4</v>
      </c>
      <c r="B21" s="33" t="s">
        <v>3</v>
      </c>
      <c r="C21" s="25" t="e">
        <f>#REF!+#REF!+#REF!+#REF!+#REF!+#REF!+#REF!+жаныспай!C21+#REF!+#REF!+#REF!+#REF!+#REF!+#REF!+#REF!+#REF!+#REF!+#REF!+#REF!+#REF!+#REF!+#REF!+#REF!+#REF!+#REF!+#REF!+#REF!+#REF!+#REF!</f>
        <v>#REF!</v>
      </c>
      <c r="D21" s="25" t="e">
        <f>#REF!+#REF!+#REF!+#REF!+#REF!+#REF!+#REF!+жаныспай!D21+#REF!+#REF!+#REF!+#REF!+#REF!+#REF!+#REF!+#REF!+#REF!+#REF!+#REF!+#REF!+#REF!+#REF!+#REF!+#REF!+#REF!+#REF!+#REF!+#REF!+#REF!</f>
        <v>#REF!</v>
      </c>
      <c r="E21" s="25" t="e">
        <f>#REF!+#REF!+#REF!+#REF!+#REF!+#REF!+#REF!+жаныспай!E21+#REF!+#REF!+#REF!+#REF!+#REF!+#REF!+#REF!+#REF!+#REF!+#REF!+#REF!+#REF!+#REF!+#REF!+#REF!+#REF!+#REF!+#REF!+#REF!+#REF!+#REF!</f>
        <v>#REF!</v>
      </c>
    </row>
    <row r="22" spans="1:5" s="17" customFormat="1" ht="21.95" customHeight="1" x14ac:dyDescent="0.3">
      <c r="A22" s="52" t="s">
        <v>22</v>
      </c>
      <c r="B22" s="31" t="s">
        <v>23</v>
      </c>
      <c r="C22" s="25" t="e">
        <f>#REF!+#REF!+#REF!+#REF!+#REF!+#REF!+#REF!+жаныспай!C22+#REF!+#REF!+#REF!+#REF!+#REF!+#REF!+#REF!+#REF!+#REF!+#REF!+#REF!+#REF!+#REF!+#REF!+#REF!+#REF!+#REF!+#REF!+#REF!+#REF!+#REF!</f>
        <v>#REF!</v>
      </c>
      <c r="D22" s="25" t="e">
        <f>D20*1000/3/D21</f>
        <v>#REF!</v>
      </c>
      <c r="E22" s="25" t="e">
        <f>E20*1000/3/E21</f>
        <v>#REF!</v>
      </c>
    </row>
    <row r="23" spans="1:5" s="17" customFormat="1" ht="57" x14ac:dyDescent="0.3">
      <c r="A23" s="21" t="s">
        <v>21</v>
      </c>
      <c r="B23" s="31" t="s">
        <v>2</v>
      </c>
      <c r="C23" s="25" t="e">
        <f>#REF!+#REF!+#REF!+#REF!+#REF!+#REF!+#REF!+жаныспай!C23+#REF!+#REF!+#REF!+#REF!+#REF!+#REF!+#REF!+#REF!+#REF!+#REF!+#REF!+#REF!+#REF!+#REF!+#REF!+#REF!+#REF!+#REF!+#REF!+#REF!+#REF!</f>
        <v>#REF!</v>
      </c>
      <c r="D23" s="25" t="e">
        <f>#REF!+#REF!+#REF!+#REF!+#REF!+#REF!+#REF!+жаныспай!D23+#REF!+#REF!+#REF!+#REF!+#REF!+#REF!+#REF!+#REF!+#REF!+#REF!+#REF!+#REF!+#REF!+#REF!+#REF!+#REF!+#REF!+#REF!+#REF!+#REF!+#REF!</f>
        <v>#REF!</v>
      </c>
      <c r="E23" s="25" t="e">
        <f>#REF!+#REF!+#REF!+#REF!+#REF!+#REF!+#REF!+жаныспай!E23+#REF!+#REF!+#REF!+#REF!+#REF!+#REF!+#REF!+#REF!+#REF!+#REF!+#REF!+#REF!+#REF!+#REF!+#REF!+#REF!+#REF!+#REF!+#REF!+#REF!+#REF!</f>
        <v>#REF!</v>
      </c>
    </row>
    <row r="24" spans="1:5" s="17" customFormat="1" x14ac:dyDescent="0.3">
      <c r="A24" s="52" t="s">
        <v>4</v>
      </c>
      <c r="B24" s="33" t="s">
        <v>3</v>
      </c>
      <c r="C24" s="25" t="e">
        <f>#REF!+#REF!+#REF!+#REF!+#REF!+#REF!+#REF!+жаныспай!C24+#REF!+#REF!+#REF!+#REF!+#REF!+#REF!+#REF!+#REF!+#REF!+#REF!+#REF!+#REF!+#REF!+#REF!+#REF!+#REF!+#REF!+#REF!+#REF!+#REF!+#REF!</f>
        <v>#REF!</v>
      </c>
      <c r="D24" s="25" t="e">
        <f>#REF!+#REF!+#REF!+#REF!+#REF!+#REF!+#REF!+жаныспай!D24+#REF!+#REF!+#REF!+#REF!+#REF!+#REF!+#REF!+#REF!+#REF!+#REF!+#REF!+#REF!+#REF!+#REF!+#REF!+#REF!+#REF!+#REF!+#REF!+#REF!+#REF!</f>
        <v>#REF!</v>
      </c>
      <c r="E24" s="25" t="e">
        <f>#REF!+#REF!+#REF!+#REF!+#REF!+#REF!+#REF!+жаныспай!E24+#REF!+#REF!+#REF!+#REF!+#REF!+#REF!+#REF!+#REF!+#REF!+#REF!+#REF!+#REF!+#REF!+#REF!+#REF!+#REF!+#REF!+#REF!+#REF!+#REF!+#REF!</f>
        <v>#REF!</v>
      </c>
    </row>
    <row r="25" spans="1:5" s="17" customFormat="1" ht="21.95" customHeight="1" x14ac:dyDescent="0.3">
      <c r="A25" s="52" t="s">
        <v>22</v>
      </c>
      <c r="B25" s="31" t="s">
        <v>23</v>
      </c>
      <c r="C25" s="25" t="e">
        <f>#REF!+#REF!+#REF!+#REF!+#REF!+#REF!+#REF!+жаныспай!C25+#REF!+#REF!+#REF!+#REF!+#REF!+#REF!+#REF!+#REF!+#REF!+#REF!+#REF!+#REF!+#REF!+#REF!+#REF!+#REF!+#REF!+#REF!+#REF!+#REF!+#REF!</f>
        <v>#REF!</v>
      </c>
      <c r="D25" s="25" t="e">
        <f>D23*1000/3/D24</f>
        <v>#REF!</v>
      </c>
      <c r="E25" s="25" t="e">
        <f>E23*1000/3/E24</f>
        <v>#REF!</v>
      </c>
    </row>
    <row r="26" spans="1:5" s="17" customFormat="1" ht="39" customHeight="1" x14ac:dyDescent="0.3">
      <c r="A26" s="21" t="s">
        <v>19</v>
      </c>
      <c r="B26" s="31" t="s">
        <v>2</v>
      </c>
      <c r="C26" s="25" t="e">
        <f>#REF!+#REF!+#REF!+#REF!+#REF!+#REF!+#REF!+жаныспай!C26+#REF!+#REF!+#REF!+#REF!+#REF!+#REF!+#REF!+#REF!+#REF!+#REF!+#REF!+#REF!+#REF!+#REF!+#REF!+#REF!+#REF!+#REF!+#REF!+#REF!+#REF!</f>
        <v>#REF!</v>
      </c>
      <c r="D26" s="25" t="e">
        <f>#REF!+#REF!+#REF!+#REF!+#REF!+#REF!+#REF!+жаныспай!D26+#REF!+#REF!+#REF!+#REF!+#REF!+#REF!+#REF!+#REF!+#REF!+#REF!+#REF!+#REF!+#REF!+#REF!+#REF!+#REF!+#REF!+#REF!+#REF!+#REF!+#REF!</f>
        <v>#REF!</v>
      </c>
      <c r="E26" s="25" t="e">
        <f>#REF!+#REF!+#REF!+#REF!+#REF!+#REF!+#REF!+жаныспай!E26+#REF!+#REF!+#REF!+#REF!+#REF!+#REF!+#REF!+#REF!+#REF!+#REF!+#REF!+#REF!+#REF!+#REF!+#REF!+#REF!+#REF!+#REF!+#REF!+#REF!+#REF!</f>
        <v>#REF!</v>
      </c>
    </row>
    <row r="27" spans="1:5" s="17" customFormat="1" x14ac:dyDescent="0.3">
      <c r="A27" s="52" t="s">
        <v>4</v>
      </c>
      <c r="B27" s="33" t="s">
        <v>3</v>
      </c>
      <c r="C27" s="25" t="e">
        <f>#REF!+#REF!+#REF!+#REF!+#REF!+#REF!+#REF!+жаныспай!C27+#REF!+#REF!+#REF!+#REF!+#REF!+#REF!+#REF!+#REF!+#REF!+#REF!+#REF!+#REF!+#REF!+#REF!+#REF!+#REF!+#REF!+#REF!+#REF!+#REF!+#REF!</f>
        <v>#REF!</v>
      </c>
      <c r="D27" s="25" t="e">
        <f>#REF!+#REF!+#REF!+#REF!+#REF!+#REF!+#REF!+жаныспай!D27+#REF!+#REF!+#REF!+#REF!+#REF!+#REF!+#REF!+#REF!+#REF!+#REF!+#REF!+#REF!+#REF!+#REF!+#REF!+#REF!+#REF!+#REF!+#REF!+#REF!+#REF!</f>
        <v>#REF!</v>
      </c>
      <c r="E27" s="25" t="e">
        <f>#REF!+#REF!+#REF!+#REF!+#REF!+#REF!+#REF!+жаныспай!E27+#REF!+#REF!+#REF!+#REF!+#REF!+#REF!+#REF!+#REF!+#REF!+#REF!+#REF!+#REF!+#REF!+#REF!+#REF!+#REF!+#REF!+#REF!+#REF!+#REF!+#REF!</f>
        <v>#REF!</v>
      </c>
    </row>
    <row r="28" spans="1:5" s="17" customFormat="1" ht="21.95" customHeight="1" x14ac:dyDescent="0.3">
      <c r="A28" s="52" t="s">
        <v>22</v>
      </c>
      <c r="B28" s="31" t="s">
        <v>23</v>
      </c>
      <c r="C28" s="25" t="e">
        <f>#REF!+#REF!+#REF!+#REF!+#REF!+#REF!+#REF!+жаныспай!C28+#REF!+#REF!+#REF!+#REF!+#REF!+#REF!+#REF!+#REF!+#REF!+#REF!+#REF!+#REF!+#REF!+#REF!+#REF!+#REF!+#REF!+#REF!+#REF!+#REF!+#REF!</f>
        <v>#REF!</v>
      </c>
      <c r="D28" s="25" t="e">
        <f>D26/D27*1000/3</f>
        <v>#REF!</v>
      </c>
      <c r="E28" s="25" t="e">
        <f>E26/E27*1000/3</f>
        <v>#REF!</v>
      </c>
    </row>
    <row r="29" spans="1:5" s="17" customFormat="1" ht="40.5" x14ac:dyDescent="0.3">
      <c r="A29" s="22" t="s">
        <v>5</v>
      </c>
      <c r="B29" s="31" t="s">
        <v>2</v>
      </c>
      <c r="C29" s="25" t="e">
        <f>#REF!+#REF!+#REF!+#REF!+#REF!+#REF!+#REF!+жаныспай!C29+#REF!+#REF!+#REF!+#REF!+#REF!+#REF!+#REF!+#REF!+#REF!+#REF!+#REF!+#REF!+#REF!+#REF!+#REF!+#REF!+#REF!+#REF!+#REF!+#REF!+#REF!</f>
        <v>#REF!</v>
      </c>
      <c r="D29" s="25" t="e">
        <f>#REF!+#REF!+#REF!+#REF!+#REF!+#REF!+#REF!+жаныспай!D29+#REF!+#REF!+#REF!+#REF!+#REF!+#REF!+#REF!+#REF!+#REF!+#REF!+#REF!+#REF!+#REF!+#REF!+#REF!+#REF!+#REF!+#REF!+#REF!+#REF!+#REF!</f>
        <v>#REF!</v>
      </c>
      <c r="E29" s="25" t="e">
        <f>#REF!+#REF!+#REF!+#REF!+#REF!+#REF!+#REF!+жаныспай!E29+#REF!+#REF!+#REF!+#REF!+#REF!+#REF!+#REF!+#REF!+#REF!+#REF!+#REF!+#REF!+#REF!+#REF!+#REF!+#REF!+#REF!+#REF!+#REF!+#REF!+#REF!</f>
        <v>#REF!</v>
      </c>
    </row>
    <row r="30" spans="1:5" s="17" customFormat="1" ht="52.5" x14ac:dyDescent="0.3">
      <c r="A30" s="22" t="s">
        <v>6</v>
      </c>
      <c r="B30" s="31" t="s">
        <v>2</v>
      </c>
      <c r="C30" s="25" t="e">
        <f>#REF!+#REF!+#REF!+#REF!+#REF!+#REF!+#REF!+жаныспай!C30+#REF!+#REF!+#REF!+#REF!+#REF!+#REF!+#REF!+#REF!+#REF!+#REF!+#REF!+#REF!+#REF!+#REF!+#REF!+#REF!+#REF!+#REF!+#REF!+#REF!+#REF!</f>
        <v>#REF!</v>
      </c>
      <c r="D30" s="25" t="e">
        <f>#REF!+#REF!+#REF!+#REF!+#REF!+#REF!+#REF!+жаныспай!D30+#REF!+#REF!+#REF!+#REF!+#REF!+#REF!+#REF!+#REF!+#REF!+#REF!+#REF!+#REF!+#REF!+#REF!+#REF!+#REF!+#REF!+#REF!+#REF!+#REF!+#REF!</f>
        <v>#REF!</v>
      </c>
      <c r="E30" s="25" t="e">
        <f>#REF!+#REF!+#REF!+#REF!+#REF!+#REF!+#REF!+жаныспай!E30+#REF!+#REF!+#REF!+#REF!+#REF!+#REF!+#REF!+#REF!+#REF!+#REF!+#REF!+#REF!+#REF!+#REF!+#REF!+#REF!+#REF!+#REF!+#REF!+#REF!+#REF!</f>
        <v>#REF!</v>
      </c>
    </row>
    <row r="31" spans="1:5" ht="43.5" customHeight="1" x14ac:dyDescent="0.3">
      <c r="A31" s="12" t="s">
        <v>7</v>
      </c>
      <c r="B31" s="31" t="s">
        <v>2</v>
      </c>
      <c r="C31" s="25" t="e">
        <f>#REF!+#REF!+#REF!+#REF!+#REF!+#REF!+#REF!+жаныспай!C31+#REF!+#REF!+#REF!+#REF!+#REF!+#REF!+#REF!+#REF!+#REF!+#REF!+#REF!+#REF!+#REF!+#REF!+#REF!+#REF!+#REF!+#REF!+#REF!+#REF!+#REF!</f>
        <v>#REF!</v>
      </c>
      <c r="D31" s="25" t="e">
        <f>#REF!+#REF!+#REF!+#REF!+#REF!+#REF!+#REF!+жаныспай!D31+#REF!+#REF!+#REF!+#REF!+#REF!+#REF!+#REF!+#REF!+#REF!+#REF!+#REF!+#REF!+#REF!+#REF!+#REF!+#REF!+#REF!+#REF!+#REF!+#REF!+#REF!</f>
        <v>#REF!</v>
      </c>
      <c r="E31" s="25" t="e">
        <f>#REF!+#REF!+#REF!+#REF!+#REF!+#REF!+#REF!+жаныспай!E31+#REF!+#REF!+#REF!+#REF!+#REF!+#REF!+#REF!+#REF!+#REF!+#REF!+#REF!+#REF!+#REF!+#REF!+#REF!+#REF!+#REF!+#REF!+#REF!+#REF!+#REF!</f>
        <v>#REF!</v>
      </c>
    </row>
    <row r="32" spans="1:5" ht="39" customHeight="1" x14ac:dyDescent="0.3">
      <c r="A32" s="12" t="s">
        <v>8</v>
      </c>
      <c r="B32" s="31" t="s">
        <v>2</v>
      </c>
      <c r="C32" s="25" t="e">
        <f>#REF!+#REF!+#REF!+#REF!+#REF!+#REF!+#REF!+жаныспай!C32+#REF!+#REF!+#REF!+#REF!+#REF!+#REF!+#REF!+#REF!+#REF!+#REF!+#REF!+#REF!+#REF!+#REF!+#REF!+#REF!+#REF!+#REF!+#REF!+#REF!+#REF!</f>
        <v>#REF!</v>
      </c>
      <c r="D32" s="25" t="e">
        <f>#REF!+#REF!+#REF!+#REF!+#REF!+#REF!+#REF!+жаныспай!D32+#REF!+#REF!+#REF!+#REF!+#REF!+#REF!+#REF!+#REF!+#REF!+#REF!+#REF!+#REF!+#REF!+#REF!+#REF!+#REF!+#REF!+#REF!+#REF!+#REF!+#REF!</f>
        <v>#REF!</v>
      </c>
      <c r="E32" s="25" t="e">
        <f>#REF!+#REF!+#REF!+#REF!+#REF!+#REF!+#REF!+жаныспай!E32+#REF!+#REF!+#REF!+#REF!+#REF!+#REF!+#REF!+#REF!+#REF!+#REF!+#REF!+#REF!+#REF!+#REF!+#REF!+#REF!+#REF!+#REF!+#REF!+#REF!+#REF!</f>
        <v>#REF!</v>
      </c>
    </row>
    <row r="33" spans="1:5" ht="55.5" customHeight="1" x14ac:dyDescent="0.3">
      <c r="A33" s="12" t="s">
        <v>9</v>
      </c>
      <c r="B33" s="31" t="s">
        <v>2</v>
      </c>
      <c r="C33" s="25" t="e">
        <f>#REF!+#REF!+#REF!+#REF!+#REF!+#REF!+#REF!+жаныспай!C33+#REF!+#REF!+#REF!+#REF!+#REF!+#REF!+#REF!+#REF!+#REF!+#REF!+#REF!+#REF!+#REF!+#REF!+#REF!+#REF!+#REF!+#REF!+#REF!+#REF!+#REF!</f>
        <v>#REF!</v>
      </c>
      <c r="D33" s="25" t="e">
        <f>#REF!+#REF!+#REF!+#REF!+#REF!+#REF!+#REF!+жаныспай!D33+#REF!+#REF!+#REF!+#REF!+#REF!+#REF!+#REF!+#REF!+#REF!+#REF!+#REF!+#REF!+#REF!+#REF!+#REF!+#REF!+#REF!+#REF!+#REF!+#REF!+#REF!</f>
        <v>#REF!</v>
      </c>
      <c r="E33" s="25" t="e">
        <f>#REF!+#REF!+#REF!+#REF!+#REF!+#REF!+#REF!+жаныспай!E33+#REF!+#REF!+#REF!+#REF!+#REF!+#REF!+#REF!+#REF!+#REF!+#REF!+#REF!+#REF!+#REF!+#REF!+#REF!+#REF!+#REF!+#REF!+#REF!+#REF!+#REF!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abSelected="1" zoomScale="70" zoomScaleNormal="70" workbookViewId="0">
      <selection activeCell="K26" sqref="K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28" customWidth="1"/>
    <col min="5" max="6" width="14.140625" style="28" customWidth="1"/>
    <col min="7" max="7" width="13.5703125" style="26" customWidth="1"/>
    <col min="8" max="8" width="12" style="2" customWidth="1"/>
    <col min="9" max="9" width="13.5703125" style="2" customWidth="1"/>
    <col min="10" max="11" width="9.140625" style="2"/>
    <col min="12" max="12" width="12" style="2" customWidth="1"/>
    <col min="13" max="16384" width="9.140625" style="2"/>
  </cols>
  <sheetData>
    <row r="1" spans="1:12" x14ac:dyDescent="0.3">
      <c r="A1" s="53" t="s">
        <v>12</v>
      </c>
      <c r="B1" s="53"/>
      <c r="C1" s="53"/>
      <c r="D1" s="53"/>
      <c r="E1" s="53"/>
      <c r="F1" s="41"/>
    </row>
    <row r="2" spans="1:12" x14ac:dyDescent="0.3">
      <c r="A2" s="53" t="s">
        <v>40</v>
      </c>
      <c r="B2" s="53"/>
      <c r="C2" s="53"/>
      <c r="D2" s="53"/>
      <c r="E2" s="53"/>
      <c r="F2" s="41"/>
    </row>
    <row r="3" spans="1:12" ht="10.5" customHeight="1" x14ac:dyDescent="0.3">
      <c r="A3" s="1"/>
    </row>
    <row r="4" spans="1:12" ht="54" customHeight="1" x14ac:dyDescent="0.3">
      <c r="A4" s="60" t="s">
        <v>28</v>
      </c>
      <c r="B4" s="60"/>
      <c r="C4" s="60"/>
      <c r="D4" s="60"/>
      <c r="E4" s="60"/>
      <c r="F4" s="39"/>
    </row>
    <row r="5" spans="1:12" ht="21" customHeight="1" x14ac:dyDescent="0.3">
      <c r="A5" s="55" t="s">
        <v>13</v>
      </c>
      <c r="B5" s="55"/>
      <c r="C5" s="55"/>
      <c r="D5" s="55"/>
      <c r="E5" s="55"/>
      <c r="F5" s="40"/>
    </row>
    <row r="6" spans="1:12" x14ac:dyDescent="0.3">
      <c r="A6" s="4"/>
    </row>
    <row r="7" spans="1:12" x14ac:dyDescent="0.3">
      <c r="A7" s="13" t="s">
        <v>14</v>
      </c>
    </row>
    <row r="8" spans="1:12" x14ac:dyDescent="0.3">
      <c r="A8" s="1"/>
    </row>
    <row r="9" spans="1:12" x14ac:dyDescent="0.3">
      <c r="A9" s="56" t="s">
        <v>24</v>
      </c>
      <c r="B9" s="59" t="s">
        <v>15</v>
      </c>
      <c r="C9" s="58" t="s">
        <v>29</v>
      </c>
      <c r="D9" s="58"/>
      <c r="E9" s="58"/>
      <c r="F9" s="48" t="s">
        <v>41</v>
      </c>
      <c r="L9" s="26"/>
    </row>
    <row r="10" spans="1:12" ht="40.5" x14ac:dyDescent="0.3">
      <c r="A10" s="56"/>
      <c r="B10" s="59"/>
      <c r="C10" s="29" t="s">
        <v>16</v>
      </c>
      <c r="D10" s="29" t="s">
        <v>17</v>
      </c>
      <c r="E10" s="30" t="s">
        <v>11</v>
      </c>
      <c r="F10" s="30"/>
    </row>
    <row r="11" spans="1:12" x14ac:dyDescent="0.3">
      <c r="A11" s="5" t="s">
        <v>18</v>
      </c>
      <c r="B11" s="6" t="s">
        <v>10</v>
      </c>
      <c r="C11" s="35">
        <v>51</v>
      </c>
      <c r="D11" s="35">
        <v>51</v>
      </c>
      <c r="E11" s="35">
        <v>51</v>
      </c>
      <c r="F11" s="35"/>
    </row>
    <row r="12" spans="1:12" ht="25.5" x14ac:dyDescent="0.3">
      <c r="A12" s="10" t="s">
        <v>20</v>
      </c>
      <c r="B12" s="6" t="s">
        <v>2</v>
      </c>
      <c r="C12" s="25">
        <f>(C13-C32)/C11</f>
        <v>1476.7254901960785</v>
      </c>
      <c r="D12" s="25">
        <f t="shared" ref="D12:E12" si="0">(D13-D32)/D11</f>
        <v>1174.0784313725489</v>
      </c>
      <c r="E12" s="25">
        <f t="shared" si="0"/>
        <v>1173.9921568627451</v>
      </c>
      <c r="F12" s="25"/>
      <c r="G12" s="26" t="s">
        <v>27</v>
      </c>
    </row>
    <row r="13" spans="1:12" ht="25.5" x14ac:dyDescent="0.3">
      <c r="A13" s="5" t="s">
        <v>43</v>
      </c>
      <c r="B13" s="6" t="s">
        <v>2</v>
      </c>
      <c r="C13" s="42">
        <f>C15+C29+C30+C31+C32+C33</f>
        <v>76363</v>
      </c>
      <c r="D13" s="42">
        <f>D15+D29+D30+D31+D32+D33</f>
        <v>60899</v>
      </c>
      <c r="E13" s="42">
        <f>E15+E29+E30+E31+E32+E33</f>
        <v>60894.7</v>
      </c>
      <c r="F13" s="35"/>
    </row>
    <row r="14" spans="1:12" x14ac:dyDescent="0.3">
      <c r="A14" s="8" t="s">
        <v>0</v>
      </c>
      <c r="B14" s="9"/>
      <c r="C14" s="25">
        <v>0</v>
      </c>
      <c r="D14" s="25">
        <f t="shared" ref="D14:D31" si="1">C14</f>
        <v>0</v>
      </c>
      <c r="E14" s="25">
        <v>0</v>
      </c>
      <c r="F14" s="25"/>
      <c r="H14" s="15"/>
    </row>
    <row r="15" spans="1:12" ht="25.5" x14ac:dyDescent="0.3">
      <c r="A15" s="5" t="s">
        <v>42</v>
      </c>
      <c r="B15" s="6" t="s">
        <v>2</v>
      </c>
      <c r="C15" s="42">
        <f>C17+C20+C23+C26</f>
        <v>59635</v>
      </c>
      <c r="D15" s="42">
        <f t="shared" ref="D15:F15" si="2">D17+D20+D23+D26</f>
        <v>47792</v>
      </c>
      <c r="E15" s="42">
        <f t="shared" si="2"/>
        <v>47790.5</v>
      </c>
      <c r="F15" s="47">
        <f t="shared" si="2"/>
        <v>13328.5</v>
      </c>
      <c r="G15" s="34"/>
      <c r="H15" s="34"/>
      <c r="J15" s="15"/>
    </row>
    <row r="16" spans="1:12" x14ac:dyDescent="0.3">
      <c r="A16" s="8" t="s">
        <v>1</v>
      </c>
      <c r="B16" s="9"/>
      <c r="C16" s="23"/>
      <c r="D16" s="23"/>
      <c r="E16" s="23"/>
      <c r="F16" s="23"/>
    </row>
    <row r="17" spans="1:12" s="17" customFormat="1" ht="25.5" x14ac:dyDescent="0.3">
      <c r="A17" s="18" t="s">
        <v>25</v>
      </c>
      <c r="B17" s="16" t="s">
        <v>2</v>
      </c>
      <c r="C17" s="38">
        <v>3600</v>
      </c>
      <c r="D17" s="38">
        <v>4497</v>
      </c>
      <c r="E17" s="38">
        <v>4496.6000000000004</v>
      </c>
      <c r="F17" s="38">
        <v>894</v>
      </c>
      <c r="G17" s="26"/>
    </row>
    <row r="18" spans="1:12" s="17" customFormat="1" x14ac:dyDescent="0.3">
      <c r="A18" s="19" t="s">
        <v>4</v>
      </c>
      <c r="B18" s="20" t="s">
        <v>3</v>
      </c>
      <c r="C18" s="24">
        <v>2</v>
      </c>
      <c r="D18" s="24">
        <v>2</v>
      </c>
      <c r="E18" s="24">
        <v>2</v>
      </c>
      <c r="F18" s="24">
        <v>2</v>
      </c>
      <c r="G18" s="26"/>
    </row>
    <row r="19" spans="1:12" s="17" customFormat="1" ht="21.95" customHeight="1" x14ac:dyDescent="0.3">
      <c r="A19" s="19" t="s">
        <v>22</v>
      </c>
      <c r="B19" s="16" t="s">
        <v>23</v>
      </c>
      <c r="C19" s="25">
        <f>C17/C18/12*1000</f>
        <v>150000</v>
      </c>
      <c r="D19" s="25">
        <f>D17*1000/9/D18</f>
        <v>249833.33333333334</v>
      </c>
      <c r="E19" s="25">
        <f>E17*1000/9/E18</f>
        <v>249811.11111111112</v>
      </c>
      <c r="F19" s="25"/>
      <c r="G19" s="26"/>
    </row>
    <row r="20" spans="1:12" s="17" customFormat="1" ht="25.5" x14ac:dyDescent="0.3">
      <c r="A20" s="18" t="s">
        <v>26</v>
      </c>
      <c r="B20" s="16" t="s">
        <v>2</v>
      </c>
      <c r="C20" s="38">
        <v>39535</v>
      </c>
      <c r="D20" s="38">
        <v>31222</v>
      </c>
      <c r="E20" s="38">
        <v>31221.599999999999</v>
      </c>
      <c r="F20" s="38">
        <v>8999.5</v>
      </c>
      <c r="G20" s="26"/>
    </row>
    <row r="21" spans="1:12" s="17" customFormat="1" x14ac:dyDescent="0.3">
      <c r="A21" s="19" t="s">
        <v>4</v>
      </c>
      <c r="B21" s="20" t="s">
        <v>3</v>
      </c>
      <c r="C21" s="24">
        <v>13</v>
      </c>
      <c r="D21" s="24">
        <v>13</v>
      </c>
      <c r="E21" s="24">
        <v>13</v>
      </c>
      <c r="F21" s="24">
        <v>11</v>
      </c>
      <c r="G21" s="26"/>
    </row>
    <row r="22" spans="1:12" ht="21.95" customHeight="1" x14ac:dyDescent="0.3">
      <c r="A22" s="10" t="s">
        <v>22</v>
      </c>
      <c r="B22" s="6" t="s">
        <v>23</v>
      </c>
      <c r="C22" s="25">
        <f>C20/C21/12*1000</f>
        <v>253429.48717948719</v>
      </c>
      <c r="D22" s="25">
        <f>D20*1000/9/D21</f>
        <v>266854.70085470087</v>
      </c>
      <c r="E22" s="25">
        <f>E20*1000/9/E21</f>
        <v>266851.28205128206</v>
      </c>
      <c r="F22" s="25"/>
    </row>
    <row r="23" spans="1:12" ht="39" x14ac:dyDescent="0.3">
      <c r="A23" s="14" t="s">
        <v>21</v>
      </c>
      <c r="B23" s="6" t="s">
        <v>2</v>
      </c>
      <c r="C23" s="38">
        <v>5200</v>
      </c>
      <c r="D23" s="38">
        <v>3590</v>
      </c>
      <c r="E23" s="38">
        <v>3589.5</v>
      </c>
      <c r="F23" s="38">
        <v>900</v>
      </c>
    </row>
    <row r="24" spans="1:12" x14ac:dyDescent="0.3">
      <c r="A24" s="10" t="s">
        <v>4</v>
      </c>
      <c r="B24" s="11" t="s">
        <v>3</v>
      </c>
      <c r="C24" s="24">
        <v>3</v>
      </c>
      <c r="D24" s="24">
        <v>3</v>
      </c>
      <c r="E24" s="24">
        <v>3</v>
      </c>
      <c r="F24" s="24">
        <v>2</v>
      </c>
    </row>
    <row r="25" spans="1:12" ht="21.95" customHeight="1" x14ac:dyDescent="0.3">
      <c r="A25" s="10" t="s">
        <v>22</v>
      </c>
      <c r="B25" s="6" t="s">
        <v>23</v>
      </c>
      <c r="C25" s="25">
        <f>C23/C24/12*1000</f>
        <v>144444.44444444444</v>
      </c>
      <c r="D25" s="25">
        <f>D23*1000/9/D24</f>
        <v>132962.96296296295</v>
      </c>
      <c r="E25" s="25">
        <f>E23*1000/9/E24</f>
        <v>132944.44444444444</v>
      </c>
      <c r="F25" s="25"/>
    </row>
    <row r="26" spans="1:12" ht="25.5" x14ac:dyDescent="0.3">
      <c r="A26" s="7" t="s">
        <v>19</v>
      </c>
      <c r="B26" s="6" t="s">
        <v>2</v>
      </c>
      <c r="C26" s="38">
        <v>11300</v>
      </c>
      <c r="D26" s="38">
        <v>8483</v>
      </c>
      <c r="E26" s="38">
        <v>8482.7999999999993</v>
      </c>
      <c r="F26" s="38">
        <v>2535</v>
      </c>
    </row>
    <row r="27" spans="1:12" x14ac:dyDescent="0.3">
      <c r="A27" s="10" t="s">
        <v>4</v>
      </c>
      <c r="B27" s="11" t="s">
        <v>3</v>
      </c>
      <c r="C27" s="24">
        <v>14</v>
      </c>
      <c r="D27" s="24">
        <v>14</v>
      </c>
      <c r="E27" s="24">
        <v>14</v>
      </c>
      <c r="F27" s="24">
        <v>13</v>
      </c>
    </row>
    <row r="28" spans="1:12" ht="21.95" customHeight="1" x14ac:dyDescent="0.3">
      <c r="A28" s="10" t="s">
        <v>22</v>
      </c>
      <c r="B28" s="6" t="s">
        <v>23</v>
      </c>
      <c r="C28" s="25">
        <f>C26/C27/12*1000</f>
        <v>67261.904761904763</v>
      </c>
      <c r="D28" s="25">
        <f>D26*1000/9/D27</f>
        <v>67325.39682539682</v>
      </c>
      <c r="E28" s="25">
        <f>E26*1000/9/E27</f>
        <v>67323.809523809527</v>
      </c>
      <c r="F28" s="25"/>
    </row>
    <row r="29" spans="1:12" ht="25.5" x14ac:dyDescent="0.3">
      <c r="A29" s="5" t="s">
        <v>5</v>
      </c>
      <c r="B29" s="6" t="s">
        <v>2</v>
      </c>
      <c r="C29" s="38">
        <v>3040</v>
      </c>
      <c r="D29" s="44">
        <v>4713</v>
      </c>
      <c r="E29" s="44">
        <v>4712.2</v>
      </c>
      <c r="F29" s="44">
        <v>1370.6</v>
      </c>
    </row>
    <row r="30" spans="1:12" ht="36.75" x14ac:dyDescent="0.3">
      <c r="A30" s="12" t="s">
        <v>6</v>
      </c>
      <c r="B30" s="6" t="s">
        <v>2</v>
      </c>
      <c r="C30" s="25">
        <v>10264</v>
      </c>
      <c r="D30" s="43">
        <v>5597</v>
      </c>
      <c r="E30" s="43">
        <v>5595.6</v>
      </c>
      <c r="F30" s="43">
        <v>220.7</v>
      </c>
    </row>
    <row r="31" spans="1:12" ht="25.5" x14ac:dyDescent="0.3">
      <c r="A31" s="12" t="s">
        <v>7</v>
      </c>
      <c r="B31" s="6" t="s">
        <v>2</v>
      </c>
      <c r="C31" s="25">
        <v>0</v>
      </c>
      <c r="D31" s="25">
        <f t="shared" si="1"/>
        <v>0</v>
      </c>
      <c r="E31" s="25">
        <v>0</v>
      </c>
      <c r="F31" s="25"/>
      <c r="G31" s="36" t="s">
        <v>30</v>
      </c>
      <c r="H31" s="36" t="s">
        <v>34</v>
      </c>
      <c r="I31" s="36" t="s">
        <v>32</v>
      </c>
      <c r="J31" s="37" t="s">
        <v>31</v>
      </c>
      <c r="K31" s="37" t="s">
        <v>33</v>
      </c>
    </row>
    <row r="32" spans="1:12" ht="36.75" x14ac:dyDescent="0.3">
      <c r="A32" s="12" t="s">
        <v>8</v>
      </c>
      <c r="B32" s="6" t="s">
        <v>2</v>
      </c>
      <c r="C32" s="25">
        <v>1050</v>
      </c>
      <c r="D32" s="43">
        <v>1021</v>
      </c>
      <c r="E32" s="43">
        <v>1021.1</v>
      </c>
      <c r="F32" s="43">
        <v>730</v>
      </c>
      <c r="G32" s="45">
        <v>172.3</v>
      </c>
      <c r="H32" s="46">
        <v>345.5</v>
      </c>
      <c r="I32" s="46">
        <v>2614.5</v>
      </c>
      <c r="J32" s="46">
        <v>0</v>
      </c>
      <c r="K32" s="46">
        <v>0</v>
      </c>
      <c r="L32" s="2" t="s">
        <v>38</v>
      </c>
    </row>
    <row r="33" spans="1:12" ht="50.25" customHeight="1" x14ac:dyDescent="0.3">
      <c r="A33" s="12" t="s">
        <v>9</v>
      </c>
      <c r="B33" s="6" t="s">
        <v>2</v>
      </c>
      <c r="C33" s="25">
        <v>2374</v>
      </c>
      <c r="D33" s="43">
        <v>1776</v>
      </c>
      <c r="E33" s="43">
        <v>1775.3</v>
      </c>
      <c r="F33" s="43">
        <v>1018.4</v>
      </c>
      <c r="G33" s="45">
        <v>172.3</v>
      </c>
      <c r="H33" s="46">
        <v>91.7</v>
      </c>
      <c r="I33" s="46">
        <v>1978.6</v>
      </c>
      <c r="J33" s="46"/>
      <c r="K33" s="46"/>
      <c r="L33" s="2" t="s">
        <v>37</v>
      </c>
    </row>
    <row r="34" spans="1:12" x14ac:dyDescent="0.3">
      <c r="G34" s="45">
        <v>72.3</v>
      </c>
      <c r="H34" s="46">
        <v>61.3</v>
      </c>
      <c r="I34" s="46">
        <v>0</v>
      </c>
      <c r="J34" s="46">
        <v>0</v>
      </c>
      <c r="K34" s="46">
        <v>87.1</v>
      </c>
      <c r="L34" s="2" t="s">
        <v>39</v>
      </c>
    </row>
    <row r="35" spans="1:12" x14ac:dyDescent="0.3">
      <c r="G35" s="45"/>
      <c r="H35" s="46"/>
      <c r="I35" s="46"/>
      <c r="J35" s="46"/>
      <c r="K35" s="46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жаныспай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2020-10-19T07:44:03Z</dcterms:modified>
</cp:coreProperties>
</file>